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\Desktop\bedia\tbb-tbtk II\"/>
    </mc:Choice>
  </mc:AlternateContent>
  <xr:revisionPtr revIDLastSave="0" documentId="13_ncr:1_{49D56794-2391-458D-9F01-200DBAFD0E9D}" xr6:coauthVersionLast="36" xr6:coauthVersionMax="36" xr10:uidLastSave="{00000000-0000-0000-0000-000000000000}"/>
  <bookViews>
    <workbookView xWindow="0" yWindow="0" windowWidth="19200" windowHeight="7440" activeTab="2" xr2:uid="{9CED78C7-8D28-4E39-9700-4AAC03923FC0}"/>
  </bookViews>
  <sheets>
    <sheet name="Sayfa1" sheetId="1" r:id="rId1"/>
    <sheet name="Sayfa2" sheetId="2" r:id="rId2"/>
    <sheet name="Sayfa3" sheetId="3" r:id="rId3"/>
  </sheets>
  <definedNames>
    <definedName name="Ara_Sınav">Sayfa3!$D$2:$D$8</definedName>
    <definedName name="Başarı_Notu">Sayfa3!$H$2:$H$8</definedName>
    <definedName name="Dönem_Sonu_Sınavı">Sayfa3!$E$2:$E$8</definedName>
    <definedName name="Proje">Sayfa3!$F$2:$F$8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2" i="3"/>
  <c r="C7" i="2" l="1"/>
  <c r="C8" i="2"/>
  <c r="C9" i="2"/>
  <c r="C6" i="2"/>
  <c r="C5" i="2"/>
  <c r="C4" i="2"/>
  <c r="C3" i="2"/>
  <c r="C2" i="2"/>
  <c r="I3" i="1"/>
  <c r="I4" i="1"/>
  <c r="I5" i="1"/>
  <c r="I6" i="1"/>
  <c r="I7" i="1"/>
  <c r="I8" i="1"/>
  <c r="I2" i="1"/>
  <c r="H5" i="1"/>
  <c r="H6" i="1"/>
  <c r="H7" i="1"/>
  <c r="H8" i="1"/>
  <c r="H4" i="1"/>
  <c r="H3" i="1"/>
  <c r="H2" i="1"/>
  <c r="G2" i="1"/>
  <c r="G3" i="1"/>
  <c r="G4" i="1"/>
  <c r="G5" i="1"/>
  <c r="G6" i="1"/>
  <c r="G7" i="1"/>
  <c r="G8" i="1"/>
  <c r="F6" i="1"/>
  <c r="F7" i="1"/>
  <c r="F8" i="1"/>
  <c r="F5" i="1"/>
  <c r="F4" i="1"/>
  <c r="F3" i="1"/>
  <c r="F2" i="1"/>
</calcChain>
</file>

<file path=xl/sharedStrings.xml><?xml version="1.0" encoding="utf-8"?>
<sst xmlns="http://schemas.openxmlformats.org/spreadsheetml/2006/main" count="77" uniqueCount="54">
  <si>
    <t xml:space="preserve">Ad </t>
  </si>
  <si>
    <t>SOYAD</t>
  </si>
  <si>
    <t>Ara Sınav</t>
  </si>
  <si>
    <t>Dönem Sonu Sınavı</t>
  </si>
  <si>
    <t>Proje</t>
  </si>
  <si>
    <t>Başarı Notu</t>
  </si>
  <si>
    <t>Başarı Notu2</t>
  </si>
  <si>
    <t>Başarı Notu3</t>
  </si>
  <si>
    <t>Başarı Notu3 Yuvarlanmış</t>
  </si>
  <si>
    <t xml:space="preserve">Kemal </t>
  </si>
  <si>
    <t>KÜÇÜK</t>
  </si>
  <si>
    <t>Eda</t>
  </si>
  <si>
    <t>GÖKMEN</t>
  </si>
  <si>
    <t>Can</t>
  </si>
  <si>
    <t>SELÇUK</t>
  </si>
  <si>
    <t>Esra</t>
  </si>
  <si>
    <t>KAYA</t>
  </si>
  <si>
    <t>Fuat</t>
  </si>
  <si>
    <t>BAHÇE</t>
  </si>
  <si>
    <t>Gül</t>
  </si>
  <si>
    <t>KUNDAKÇI</t>
  </si>
  <si>
    <t>Eymen</t>
  </si>
  <si>
    <t>ÖZHAN</t>
  </si>
  <si>
    <t>Başarı notu=(arasınav+dönem sonu sınavı)/2</t>
  </si>
  <si>
    <t>Başarı notu2=arasınav+dönem sonu sınavı ortalaması; ortalama formülüyle</t>
  </si>
  <si>
    <t>Başarı notu3=arasınav %30+dönem sonu sınavı %50+proje %20</t>
  </si>
  <si>
    <t>Sayı</t>
  </si>
  <si>
    <t>Ondalık Sayısı</t>
  </si>
  <si>
    <t>Formül</t>
  </si>
  <si>
    <t>Başarı Notu (ORTALAMA)</t>
  </si>
  <si>
    <t>Sınıf Ortalaması:</t>
  </si>
  <si>
    <t>Başarı notu 60 ve 60 dan büyük olanların başarı notları ortalaması:</t>
  </si>
  <si>
    <t>Başarı notu 60 dan büyük olanların başarı notları toplamı:</t>
  </si>
  <si>
    <t>Proje notu 85 den büyük ve eşit olanların başarı notları ortalaması:</t>
  </si>
  <si>
    <t>Proje notu 90 dan küçük ve eşit olanların başarı notları toplamı:</t>
  </si>
  <si>
    <t>Proje notu 85 ve 85 den büyük ara sınav notu 70den küçük olanların başarı notları ortalaması:</t>
  </si>
  <si>
    <t>En Büyük Başarı Notu:</t>
  </si>
  <si>
    <t>En Küçük Başarı Notu:</t>
  </si>
  <si>
    <t>En Büyük 3. Başarı Notu:</t>
  </si>
  <si>
    <t>En Küçük 2. Başarı Notu:</t>
  </si>
  <si>
    <t>Başarı Notu (Yuvarlanmış)</t>
  </si>
  <si>
    <t>Başarı notu 50 olanların adedi:</t>
  </si>
  <si>
    <t>Proje notu 85 olanların başarı notları ortalaması:</t>
  </si>
  <si>
    <t>Proje notu  85 olan, ara sınav notu 70 den farklı olanların başarı notları toplamı:</t>
  </si>
  <si>
    <t>Program</t>
  </si>
  <si>
    <t>ANE</t>
  </si>
  <si>
    <t>TLA</t>
  </si>
  <si>
    <t>DYZ</t>
  </si>
  <si>
    <t>TGT</t>
  </si>
  <si>
    <t>TDS</t>
  </si>
  <si>
    <t>Programı ANE olmayan, proje notu 85 olanların adedi:</t>
  </si>
  <si>
    <t>Programı TGT olan, proje notu 50 olanların adedi:</t>
  </si>
  <si>
    <t>En Büyük Başarı Notu(BÜYÜK formülü ile):</t>
  </si>
  <si>
    <t>En Küçük Başarı Notu(KÜÇÜK formülü ile):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</si>
</sst>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30747-3DEE-44E4-850F-FB4222D3FE9C}">
  <dimension ref="A1:I13"/>
  <sheetViews>
    <sheetView showFormulas="1" workbookViewId="0">
      <selection activeCell="I5" sqref="I5"/>
    </sheetView>
  </sheetViews>
  <sheetFormatPr defaultRowHeight="15" x14ac:dyDescent="0.25"/>
  <cols>
    <col min="1" max="1" width="3.5703125" bestFit="1" customWidth="1"/>
    <col min="2" max="2" width="5.28515625" bestFit="1" customWidth="1"/>
    <col min="3" max="3" width="5.42578125" customWidth="1"/>
    <col min="4" max="4" width="6.5703125" customWidth="1"/>
    <col min="5" max="5" width="3" bestFit="1" customWidth="1"/>
    <col min="6" max="6" width="8.42578125" bestFit="1" customWidth="1"/>
    <col min="7" max="7" width="9.42578125" bestFit="1" customWidth="1"/>
    <col min="8" max="8" width="12.85546875" bestFit="1" customWidth="1"/>
    <col min="9" max="9" width="23.4257812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t="s">
        <v>9</v>
      </c>
      <c r="B2" t="s">
        <v>10</v>
      </c>
      <c r="C2">
        <v>50</v>
      </c>
      <c r="D2">
        <v>48</v>
      </c>
      <c r="E2">
        <v>85</v>
      </c>
      <c r="F2">
        <f>(C2+D2)/2</f>
        <v>49</v>
      </c>
      <c r="G2">
        <f>AVERAGE(C2,D2)</f>
        <v>49</v>
      </c>
      <c r="H2" s="3">
        <f>C2*0.3+D2*0.5+E2*0.2</f>
        <v>56</v>
      </c>
      <c r="I2" s="3">
        <f>ROUND(H2,0)</f>
        <v>56</v>
      </c>
    </row>
    <row r="3" spans="1:9" x14ac:dyDescent="0.25">
      <c r="A3" t="s">
        <v>11</v>
      </c>
      <c r="B3" t="s">
        <v>12</v>
      </c>
      <c r="C3">
        <v>65</v>
      </c>
      <c r="D3">
        <v>70</v>
      </c>
      <c r="E3">
        <v>85</v>
      </c>
      <c r="F3">
        <f>C3*50%+D3*50%</f>
        <v>67.5</v>
      </c>
      <c r="G3">
        <f t="shared" ref="G3:G8" si="0">AVERAGE(C3:D3)</f>
        <v>67.5</v>
      </c>
      <c r="H3" s="3">
        <f>C3*3/10+D3*5/10+E3*2/10</f>
        <v>71.5</v>
      </c>
      <c r="I3" s="3">
        <f t="shared" ref="I3:I8" si="1">ROUND(H3,0)</f>
        <v>72</v>
      </c>
    </row>
    <row r="4" spans="1:9" x14ac:dyDescent="0.25">
      <c r="A4" t="s">
        <v>13</v>
      </c>
      <c r="B4" t="s">
        <v>14</v>
      </c>
      <c r="C4">
        <v>70</v>
      </c>
      <c r="D4">
        <v>80</v>
      </c>
      <c r="E4">
        <v>90</v>
      </c>
      <c r="F4">
        <f>(C4+D4)*50%</f>
        <v>75</v>
      </c>
      <c r="G4">
        <f t="shared" si="0"/>
        <v>75</v>
      </c>
      <c r="H4" s="3">
        <f>C4*30%+D4*50%+E4*20%</f>
        <v>79</v>
      </c>
      <c r="I4" s="3">
        <f t="shared" si="1"/>
        <v>79</v>
      </c>
    </row>
    <row r="5" spans="1:9" x14ac:dyDescent="0.25">
      <c r="A5" t="s">
        <v>15</v>
      </c>
      <c r="B5" t="s">
        <v>16</v>
      </c>
      <c r="C5">
        <v>70</v>
      </c>
      <c r="D5">
        <v>56</v>
      </c>
      <c r="E5">
        <v>85</v>
      </c>
      <c r="F5">
        <f>(C5+D5)*0.5</f>
        <v>63</v>
      </c>
      <c r="G5">
        <f t="shared" si="0"/>
        <v>63</v>
      </c>
      <c r="H5" s="3">
        <f t="shared" ref="H5:H8" si="2">C5*30%+D5*50%+E5*20%</f>
        <v>66</v>
      </c>
      <c r="I5" s="3">
        <f t="shared" si="1"/>
        <v>66</v>
      </c>
    </row>
    <row r="6" spans="1:9" x14ac:dyDescent="0.25">
      <c r="A6" t="s">
        <v>17</v>
      </c>
      <c r="B6" t="s">
        <v>18</v>
      </c>
      <c r="C6">
        <v>85</v>
      </c>
      <c r="D6">
        <v>88</v>
      </c>
      <c r="E6">
        <v>95</v>
      </c>
      <c r="F6">
        <f t="shared" ref="F6:F8" si="3">(C6+D6)*0.5</f>
        <v>86.5</v>
      </c>
      <c r="G6">
        <f t="shared" si="0"/>
        <v>86.5</v>
      </c>
      <c r="H6" s="3">
        <f t="shared" si="2"/>
        <v>88.5</v>
      </c>
      <c r="I6" s="3">
        <f t="shared" si="1"/>
        <v>89</v>
      </c>
    </row>
    <row r="7" spans="1:9" x14ac:dyDescent="0.25">
      <c r="A7" t="s">
        <v>19</v>
      </c>
      <c r="B7" t="s">
        <v>20</v>
      </c>
      <c r="C7">
        <v>50</v>
      </c>
      <c r="D7">
        <v>55</v>
      </c>
      <c r="E7">
        <v>80</v>
      </c>
      <c r="F7">
        <f t="shared" si="3"/>
        <v>52.5</v>
      </c>
      <c r="G7">
        <f t="shared" si="0"/>
        <v>52.5</v>
      </c>
      <c r="H7" s="3">
        <f t="shared" si="2"/>
        <v>58.5</v>
      </c>
      <c r="I7" s="3">
        <f t="shared" si="1"/>
        <v>59</v>
      </c>
    </row>
    <row r="8" spans="1:9" x14ac:dyDescent="0.25">
      <c r="A8" t="s">
        <v>21</v>
      </c>
      <c r="B8" t="s">
        <v>22</v>
      </c>
      <c r="C8">
        <v>84</v>
      </c>
      <c r="D8">
        <v>74</v>
      </c>
      <c r="E8">
        <v>90</v>
      </c>
      <c r="F8">
        <f t="shared" si="3"/>
        <v>79</v>
      </c>
      <c r="G8">
        <f t="shared" si="0"/>
        <v>79</v>
      </c>
      <c r="H8" s="3">
        <f t="shared" si="2"/>
        <v>80.2</v>
      </c>
      <c r="I8" s="3">
        <f t="shared" si="1"/>
        <v>80</v>
      </c>
    </row>
    <row r="11" spans="1:9" x14ac:dyDescent="0.25">
      <c r="C11" s="10" t="s">
        <v>23</v>
      </c>
      <c r="D11" s="10"/>
      <c r="E11" s="10"/>
      <c r="F11" s="10"/>
      <c r="G11" s="10"/>
    </row>
    <row r="12" spans="1:9" x14ac:dyDescent="0.25">
      <c r="C12" s="10" t="s">
        <v>24</v>
      </c>
      <c r="D12" s="10"/>
      <c r="E12" s="10"/>
      <c r="F12" s="10"/>
      <c r="G12" s="10"/>
    </row>
    <row r="13" spans="1:9" x14ac:dyDescent="0.25">
      <c r="C13" s="10" t="s">
        <v>25</v>
      </c>
      <c r="D13" s="10"/>
      <c r="E13" s="10"/>
      <c r="F13" s="10"/>
      <c r="G13" s="10"/>
    </row>
  </sheetData>
  <mergeCells count="3">
    <mergeCell ref="C11:G11"/>
    <mergeCell ref="C12:G12"/>
    <mergeCell ref="C13:G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7004F-F1EE-4265-A268-FC0CA92BA0D3}">
  <dimension ref="A1:D9"/>
  <sheetViews>
    <sheetView showFormulas="1" zoomScale="115" zoomScaleNormal="115" workbookViewId="0">
      <selection activeCell="C6" sqref="C6"/>
    </sheetView>
  </sheetViews>
  <sheetFormatPr defaultRowHeight="15" x14ac:dyDescent="0.25"/>
  <cols>
    <col min="1" max="1" width="3.7109375" bestFit="1" customWidth="1"/>
    <col min="2" max="2" width="6.85546875" customWidth="1"/>
  </cols>
  <sheetData>
    <row r="1" spans="1:4" ht="45" x14ac:dyDescent="0.25">
      <c r="A1" s="2" t="s">
        <v>26</v>
      </c>
      <c r="B1" s="4" t="s">
        <v>27</v>
      </c>
      <c r="C1" s="2" t="s">
        <v>28</v>
      </c>
    </row>
    <row r="2" spans="1:4" x14ac:dyDescent="0.25">
      <c r="A2">
        <v>1.2353000000000001</v>
      </c>
      <c r="B2">
        <v>2</v>
      </c>
      <c r="C2">
        <f>ROUND(A2,2)</f>
        <v>1.24</v>
      </c>
      <c r="D2">
        <v>1.24</v>
      </c>
    </row>
    <row r="3" spans="1:4" x14ac:dyDescent="0.25">
      <c r="A3">
        <v>1.2323</v>
      </c>
      <c r="B3">
        <v>2</v>
      </c>
      <c r="C3">
        <f>ROUND(A3,B3)</f>
        <v>1.23</v>
      </c>
      <c r="D3">
        <v>1.23</v>
      </c>
    </row>
    <row r="4" spans="1:4" x14ac:dyDescent="0.25">
      <c r="A4">
        <v>3.782</v>
      </c>
      <c r="B4">
        <v>1</v>
      </c>
      <c r="C4">
        <f>ROUND(A4,B4)</f>
        <v>3.8</v>
      </c>
      <c r="D4">
        <v>3.8</v>
      </c>
    </row>
    <row r="5" spans="1:4" x14ac:dyDescent="0.25">
      <c r="A5">
        <v>3.7120000000000002</v>
      </c>
      <c r="B5">
        <v>1</v>
      </c>
      <c r="C5">
        <f>ROUND(A5,B5)</f>
        <v>3.7</v>
      </c>
      <c r="D5">
        <v>3.7</v>
      </c>
    </row>
    <row r="6" spans="1:4" x14ac:dyDescent="0.25">
      <c r="A6">
        <v>6.3589000000000002</v>
      </c>
      <c r="B6">
        <v>2</v>
      </c>
      <c r="C6">
        <f>ROUND(A6,B6)</f>
        <v>6.36</v>
      </c>
      <c r="D6">
        <v>6.36</v>
      </c>
    </row>
    <row r="7" spans="1:4" x14ac:dyDescent="0.25">
      <c r="A7">
        <v>6.3539000000000003</v>
      </c>
      <c r="B7">
        <v>2</v>
      </c>
      <c r="C7">
        <f t="shared" ref="C7:C9" si="0">ROUND(A7,B7)</f>
        <v>6.35</v>
      </c>
      <c r="D7">
        <v>6.35</v>
      </c>
    </row>
    <row r="8" spans="1:4" x14ac:dyDescent="0.25">
      <c r="A8">
        <v>5.9870000000000001</v>
      </c>
      <c r="B8">
        <v>0</v>
      </c>
      <c r="C8">
        <f t="shared" si="0"/>
        <v>6</v>
      </c>
      <c r="D8">
        <v>6</v>
      </c>
    </row>
    <row r="9" spans="1:4" x14ac:dyDescent="0.25">
      <c r="A9">
        <v>5.4870000000000001</v>
      </c>
      <c r="B9">
        <v>0</v>
      </c>
      <c r="C9">
        <f t="shared" si="0"/>
        <v>5</v>
      </c>
      <c r="D9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EEBE0-6BEE-4627-9C10-1E337D00C401}">
  <dimension ref="A1:H27"/>
  <sheetViews>
    <sheetView showFormulas="1" tabSelected="1" zoomScaleNormal="100" workbookViewId="0">
      <pane ySplit="1" topLeftCell="A2" activePane="bottomLeft" state="frozen"/>
      <selection pane="bottomLeft" activeCell="G20" sqref="G20"/>
    </sheetView>
  </sheetViews>
  <sheetFormatPr defaultRowHeight="15" x14ac:dyDescent="0.25"/>
  <cols>
    <col min="1" max="1" width="3.5703125" bestFit="1" customWidth="1"/>
    <col min="2" max="2" width="4.7109375" customWidth="1"/>
    <col min="3" max="3" width="4.140625" style="1" customWidth="1"/>
    <col min="4" max="4" width="2.85546875" customWidth="1"/>
    <col min="5" max="5" width="3.7109375" customWidth="1"/>
    <col min="6" max="6" width="2.7109375" customWidth="1"/>
    <col min="7" max="7" width="23.140625" customWidth="1"/>
    <col min="8" max="8" width="29" customWidth="1"/>
    <col min="9" max="9" width="3.85546875" customWidth="1"/>
  </cols>
  <sheetData>
    <row r="1" spans="1:8" ht="44.25" customHeight="1" x14ac:dyDescent="0.25">
      <c r="A1" s="5" t="s">
        <v>0</v>
      </c>
      <c r="B1" s="5" t="s">
        <v>1</v>
      </c>
      <c r="C1" s="5" t="s">
        <v>44</v>
      </c>
      <c r="D1" s="6" t="s">
        <v>2</v>
      </c>
      <c r="E1" s="6" t="s">
        <v>3</v>
      </c>
      <c r="F1" s="5" t="s">
        <v>4</v>
      </c>
      <c r="G1" s="6" t="s">
        <v>29</v>
      </c>
      <c r="H1" s="6" t="s">
        <v>40</v>
      </c>
    </row>
    <row r="2" spans="1:8" x14ac:dyDescent="0.25">
      <c r="A2" s="7" t="s">
        <v>9</v>
      </c>
      <c r="B2" s="7" t="s">
        <v>10</v>
      </c>
      <c r="C2" s="7" t="s">
        <v>45</v>
      </c>
      <c r="D2" s="7">
        <v>50</v>
      </c>
      <c r="E2" s="7">
        <v>48</v>
      </c>
      <c r="F2" s="7">
        <v>75</v>
      </c>
      <c r="G2" s="7">
        <f>AVERAGE(D2:F2)</f>
        <v>57.666666666666664</v>
      </c>
      <c r="H2" s="7"/>
    </row>
    <row r="3" spans="1:8" x14ac:dyDescent="0.25">
      <c r="A3" s="7" t="s">
        <v>11</v>
      </c>
      <c r="B3" s="7" t="s">
        <v>12</v>
      </c>
      <c r="C3" s="7" t="s">
        <v>46</v>
      </c>
      <c r="D3" s="7">
        <v>65</v>
      </c>
      <c r="E3" s="7">
        <v>70</v>
      </c>
      <c r="F3" s="7">
        <v>85</v>
      </c>
      <c r="G3" s="7">
        <f t="shared" ref="G3:G8" si="0">AVERAGE(D3:F3)</f>
        <v>73.333333333333329</v>
      </c>
      <c r="H3" s="7"/>
    </row>
    <row r="4" spans="1:8" x14ac:dyDescent="0.25">
      <c r="A4" s="7" t="s">
        <v>13</v>
      </c>
      <c r="B4" s="7" t="s">
        <v>14</v>
      </c>
      <c r="C4" s="7" t="s">
        <v>46</v>
      </c>
      <c r="D4" s="7">
        <v>70</v>
      </c>
      <c r="E4" s="7">
        <v>80</v>
      </c>
      <c r="F4" s="7">
        <v>90</v>
      </c>
      <c r="G4" s="7">
        <f t="shared" si="0"/>
        <v>80</v>
      </c>
      <c r="H4" s="7"/>
    </row>
    <row r="5" spans="1:8" x14ac:dyDescent="0.25">
      <c r="A5" s="7" t="s">
        <v>15</v>
      </c>
      <c r="B5" s="7" t="s">
        <v>16</v>
      </c>
      <c r="C5" s="7" t="s">
        <v>47</v>
      </c>
      <c r="D5" s="7">
        <v>50</v>
      </c>
      <c r="E5" s="7">
        <v>50</v>
      </c>
      <c r="F5" s="7">
        <v>50</v>
      </c>
      <c r="G5" s="7">
        <f t="shared" si="0"/>
        <v>50</v>
      </c>
      <c r="H5" s="7"/>
    </row>
    <row r="6" spans="1:8" x14ac:dyDescent="0.25">
      <c r="A6" s="7" t="s">
        <v>17</v>
      </c>
      <c r="B6" s="7" t="s">
        <v>18</v>
      </c>
      <c r="C6" s="7" t="s">
        <v>48</v>
      </c>
      <c r="D6" s="7">
        <v>85</v>
      </c>
      <c r="E6" s="7">
        <v>88</v>
      </c>
      <c r="F6" s="7">
        <v>95</v>
      </c>
      <c r="G6" s="7">
        <f t="shared" si="0"/>
        <v>89.333333333333329</v>
      </c>
      <c r="H6" s="7"/>
    </row>
    <row r="7" spans="1:8" x14ac:dyDescent="0.25">
      <c r="A7" s="7" t="s">
        <v>19</v>
      </c>
      <c r="B7" s="7" t="s">
        <v>20</v>
      </c>
      <c r="C7" s="7" t="s">
        <v>48</v>
      </c>
      <c r="D7" s="7">
        <v>45</v>
      </c>
      <c r="E7" s="7">
        <v>50</v>
      </c>
      <c r="F7" s="7">
        <v>50</v>
      </c>
      <c r="G7" s="7">
        <f t="shared" si="0"/>
        <v>48.333333333333336</v>
      </c>
      <c r="H7" s="7"/>
    </row>
    <row r="8" spans="1:8" x14ac:dyDescent="0.25">
      <c r="A8" s="7" t="s">
        <v>21</v>
      </c>
      <c r="B8" s="7" t="s">
        <v>22</v>
      </c>
      <c r="C8" s="7" t="s">
        <v>49</v>
      </c>
      <c r="D8" s="7">
        <v>84</v>
      </c>
      <c r="E8" s="7">
        <v>74</v>
      </c>
      <c r="F8" s="7">
        <v>85</v>
      </c>
      <c r="G8" s="7">
        <f t="shared" si="0"/>
        <v>81</v>
      </c>
      <c r="H8" s="7"/>
    </row>
    <row r="9" spans="1:8" x14ac:dyDescent="0.25">
      <c r="G9" s="8" t="s">
        <v>30</v>
      </c>
      <c r="H9" s="7"/>
    </row>
    <row r="10" spans="1:8" ht="30.75" customHeight="1" x14ac:dyDescent="0.25">
      <c r="G10" s="9" t="s">
        <v>31</v>
      </c>
      <c r="H10" s="7"/>
    </row>
    <row r="11" spans="1:8" ht="30.75" customHeight="1" x14ac:dyDescent="0.25">
      <c r="G11" s="9" t="s">
        <v>32</v>
      </c>
      <c r="H11" s="7"/>
    </row>
    <row r="12" spans="1:8" x14ac:dyDescent="0.25">
      <c r="G12" s="8" t="s">
        <v>41</v>
      </c>
      <c r="H12" s="7"/>
    </row>
    <row r="13" spans="1:8" ht="18" customHeight="1" x14ac:dyDescent="0.25">
      <c r="G13" s="9" t="s">
        <v>42</v>
      </c>
      <c r="H13" s="7"/>
    </row>
    <row r="14" spans="1:8" ht="30" customHeight="1" x14ac:dyDescent="0.25">
      <c r="G14" s="9" t="s">
        <v>33</v>
      </c>
      <c r="H14" s="7"/>
    </row>
    <row r="15" spans="1:8" ht="31.5" customHeight="1" x14ac:dyDescent="0.25">
      <c r="G15" s="9" t="s">
        <v>34</v>
      </c>
      <c r="H15" s="7"/>
    </row>
    <row r="16" spans="1:8" ht="32.25" customHeight="1" x14ac:dyDescent="0.25">
      <c r="G16" s="9" t="s">
        <v>35</v>
      </c>
      <c r="H16" s="7"/>
    </row>
    <row r="17" spans="7:8" ht="33" customHeight="1" x14ac:dyDescent="0.25">
      <c r="G17" s="9" t="s">
        <v>43</v>
      </c>
      <c r="H17" s="7"/>
    </row>
    <row r="18" spans="7:8" ht="33.75" customHeight="1" x14ac:dyDescent="0.25">
      <c r="G18" s="9" t="s">
        <v>50</v>
      </c>
      <c r="H18" s="7"/>
    </row>
    <row r="19" spans="7:8" ht="15.75" customHeight="1" x14ac:dyDescent="0.25">
      <c r="G19" s="9" t="s">
        <v>51</v>
      </c>
      <c r="H19" s="7"/>
    </row>
    <row r="20" spans="7:8" x14ac:dyDescent="0.25">
      <c r="G20" s="8" t="s">
        <v>36</v>
      </c>
      <c r="H20" s="7"/>
    </row>
    <row r="21" spans="7:8" x14ac:dyDescent="0.25">
      <c r="G21" s="8" t="s">
        <v>36</v>
      </c>
      <c r="H21" s="7"/>
    </row>
    <row r="22" spans="7:8" s="1" customFormat="1" x14ac:dyDescent="0.25">
      <c r="G22" s="8" t="s">
        <v>52</v>
      </c>
      <c r="H22" s="7"/>
    </row>
    <row r="23" spans="7:8" s="1" customFormat="1" x14ac:dyDescent="0.25">
      <c r="G23" s="8" t="s">
        <v>53</v>
      </c>
      <c r="H23" s="7"/>
    </row>
    <row r="24" spans="7:8" x14ac:dyDescent="0.25">
      <c r="G24" s="8" t="s">
        <v>37</v>
      </c>
      <c r="H24" s="7"/>
    </row>
    <row r="25" spans="7:8" x14ac:dyDescent="0.25">
      <c r="G25" s="8" t="s">
        <v>37</v>
      </c>
      <c r="H25" s="7"/>
    </row>
    <row r="26" spans="7:8" x14ac:dyDescent="0.25">
      <c r="G26" s="8" t="s">
        <v>38</v>
      </c>
      <c r="H26" s="7"/>
    </row>
    <row r="27" spans="7:8" x14ac:dyDescent="0.25">
      <c r="G27" s="8" t="s">
        <v>39</v>
      </c>
      <c r="H27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4</vt:i4>
      </vt:variant>
    </vt:vector>
  </HeadingPairs>
  <TitlesOfParts>
    <vt:vector size="7" baseType="lpstr">
      <vt:lpstr>Sayfa1</vt:lpstr>
      <vt:lpstr>Sayfa2</vt:lpstr>
      <vt:lpstr>Sayfa3</vt:lpstr>
      <vt:lpstr>Ara_Sınav</vt:lpstr>
      <vt:lpstr>Başarı_Notu</vt:lpstr>
      <vt:lpstr>Dönem_Sonu_Sınavı</vt:lpstr>
      <vt:lpstr>Proje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</dc:creator>
  <cp:lastModifiedBy>Pau</cp:lastModifiedBy>
  <dcterms:created xsi:type="dcterms:W3CDTF">2025-10-07T09:26:51Z</dcterms:created>
  <dcterms:modified xsi:type="dcterms:W3CDTF">2025-10-14T10:21:06Z</dcterms:modified>
</cp:coreProperties>
</file>